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ОТДЕЛ  ФИНАНСОВ\БЮДЖЕТ 2023\Ожидаемое исполнение\"/>
    </mc:Choice>
  </mc:AlternateContent>
  <bookViews>
    <workbookView xWindow="0" yWindow="0" windowWidth="28800" windowHeight="12435" activeTab="2"/>
  </bookViews>
  <sheets>
    <sheet name="Источники" sheetId="4" r:id="rId1"/>
    <sheet name="Расходы" sheetId="3" r:id="rId2"/>
    <sheet name="Доходы" sheetId="2" r:id="rId3"/>
  </sheets>
  <definedNames>
    <definedName name="_xlnm.Print_Titles" localSheetId="2">Доходы!$6:$7</definedName>
  </definedNames>
  <calcPr calcId="152511"/>
</workbook>
</file>

<file path=xl/calcChain.xml><?xml version="1.0" encoding="utf-8"?>
<calcChain xmlns="http://schemas.openxmlformats.org/spreadsheetml/2006/main">
  <c r="H35" i="3" l="1"/>
  <c r="G35" i="3"/>
  <c r="H34" i="3"/>
  <c r="G34" i="3"/>
  <c r="H33" i="3"/>
  <c r="G33" i="3"/>
  <c r="H32" i="3"/>
  <c r="G32" i="3"/>
  <c r="H31" i="3"/>
  <c r="G31" i="3"/>
  <c r="H30" i="3"/>
  <c r="G30" i="3"/>
  <c r="H29" i="3"/>
  <c r="G29" i="3"/>
  <c r="H28" i="3"/>
  <c r="G28" i="3"/>
  <c r="H27" i="3"/>
  <c r="G27" i="3"/>
  <c r="H26" i="3"/>
  <c r="G26" i="3"/>
  <c r="H25" i="3"/>
  <c r="G25" i="3"/>
  <c r="H24" i="3"/>
  <c r="G24" i="3"/>
  <c r="H23" i="3"/>
  <c r="G23" i="3"/>
  <c r="H22" i="3"/>
  <c r="G22" i="3"/>
  <c r="H21" i="3"/>
  <c r="G21" i="3"/>
  <c r="H20" i="3"/>
  <c r="G20" i="3"/>
  <c r="H19" i="3"/>
  <c r="G19" i="3"/>
  <c r="H18" i="3"/>
  <c r="G18" i="3"/>
  <c r="H17" i="3"/>
  <c r="G17" i="3"/>
  <c r="H16" i="3"/>
  <c r="G16" i="3"/>
  <c r="H15" i="3"/>
  <c r="G15" i="3"/>
  <c r="H14" i="3"/>
  <c r="G14" i="3"/>
  <c r="H13" i="3"/>
  <c r="G13" i="3"/>
  <c r="H12" i="3"/>
  <c r="G12" i="3"/>
  <c r="H11" i="3"/>
  <c r="G11" i="3"/>
  <c r="H10" i="3"/>
  <c r="G10" i="3"/>
  <c r="H9" i="3"/>
  <c r="G9" i="3"/>
  <c r="H8" i="3"/>
  <c r="G8" i="3"/>
  <c r="F23" i="3"/>
  <c r="F8" i="3" s="1"/>
  <c r="F17" i="3"/>
  <c r="F9" i="3"/>
  <c r="H27" i="2"/>
  <c r="G27" i="2"/>
  <c r="H26" i="2"/>
  <c r="G26" i="2"/>
  <c r="H25" i="2"/>
  <c r="G25" i="2"/>
  <c r="H24" i="2"/>
  <c r="G24" i="2"/>
  <c r="H23" i="2"/>
  <c r="G23" i="2"/>
  <c r="H22" i="2"/>
  <c r="G22" i="2"/>
  <c r="H21" i="2"/>
  <c r="G21" i="2"/>
  <c r="H20" i="2"/>
  <c r="G20" i="2"/>
  <c r="H19" i="2"/>
  <c r="G19" i="2"/>
  <c r="H18" i="2"/>
  <c r="G18" i="2"/>
  <c r="H17" i="2"/>
  <c r="G17" i="2"/>
  <c r="H16" i="2"/>
  <c r="G16" i="2"/>
  <c r="H15" i="2"/>
  <c r="G15" i="2"/>
  <c r="H14" i="2"/>
  <c r="G14" i="2"/>
  <c r="H13" i="2"/>
  <c r="G13" i="2"/>
  <c r="H12" i="2"/>
  <c r="G12" i="2"/>
  <c r="H11" i="2"/>
  <c r="G11" i="2"/>
  <c r="H10" i="2"/>
  <c r="G10" i="2"/>
  <c r="H9" i="2"/>
  <c r="G9" i="2"/>
  <c r="H8" i="2"/>
  <c r="G8" i="2"/>
  <c r="F8" i="2" l="1"/>
  <c r="F9" i="2"/>
  <c r="F12" i="2"/>
  <c r="F15" i="2"/>
  <c r="C3" i="4" l="1"/>
  <c r="D3" i="4"/>
  <c r="E3" i="4"/>
  <c r="F3" i="4"/>
</calcChain>
</file>

<file path=xl/sharedStrings.xml><?xml version="1.0" encoding="utf-8"?>
<sst xmlns="http://schemas.openxmlformats.org/spreadsheetml/2006/main" count="130" uniqueCount="128">
  <si>
    <t>Исполнение бюджета</t>
  </si>
  <si>
    <t>Единица измерения: руб.</t>
  </si>
  <si>
    <t>Наименование показателя</t>
  </si>
  <si>
    <t>Процент ожидаемого исполнения к первоначально утвержденному прогнозу</t>
  </si>
  <si>
    <t>Процент ожидаемого исполнения к прогнозу с учетом изменений</t>
  </si>
  <si>
    <t>Текущий год (оценка)</t>
  </si>
  <si>
    <t>Объем бюджетных ассигнований в соответствии с Законом о бюджете (первоначально утвержденным)</t>
  </si>
  <si>
    <t>Объем бюджетных ассигнований в соответствии с Законом о бюджете с учетом изменений</t>
  </si>
  <si>
    <t>Исполнено расходов на отчетную дату</t>
  </si>
  <si>
    <t>Процент ожидаемого исполнения к утвержденному плану</t>
  </si>
  <si>
    <t>Процент ожидаемого исполнения к уточненному плану</t>
  </si>
  <si>
    <t>Код группы, подгруппы, статьи и вида источников финансирования дефицитов бюджетов</t>
  </si>
  <si>
    <t>Наименование группы, подгруппы, статьи и вида источников финансирования дефицитов бюджетов</t>
  </si>
  <si>
    <t>Сумма в соответствии с Законом о бюджете (первоначально утвержденным)</t>
  </si>
  <si>
    <t>Сумма в соответствии с Законом о бюджете с учетом изменений</t>
  </si>
  <si>
    <t>Исполнено источников финансирования дефицита бюджета на отчетную дату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</si>
  <si>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(рублей)</t>
  </si>
  <si>
    <t>Код классификации дохода бюджетной классификации субъекта Российской Федерации</t>
  </si>
  <si>
    <t xml:space="preserve">Наименование кода дохода бюджета в соответствии с бюджетной классификацией Российской Федерации
Автоматически на основании справочника Классификатора доходов
</t>
  </si>
  <si>
    <t>Утвержденный прогноз по доходам в соответствии с законом о бюджете (первоначальный)</t>
  </si>
  <si>
    <t>Утвержденный прогноз по доходам с учетом изменений, вносимых в закон о бюджете</t>
  </si>
  <si>
    <t>Исполнено доходов на отчетную дату</t>
  </si>
  <si>
    <t>Разд./подразд.</t>
  </si>
  <si>
    <t>Увеличение прочих остатков денежных средств бюджетов</t>
  </si>
  <si>
    <t>825 01 05 02 01 00 0000 510</t>
  </si>
  <si>
    <t xml:space="preserve"> Уменьшение прочих остатков денежных средств бюджетов</t>
  </si>
  <si>
    <t>825 01 05 02 01 00 0000 610</t>
  </si>
  <si>
    <t>Источники финансирования дефицита бюджета - всего</t>
  </si>
  <si>
    <t>х</t>
  </si>
  <si>
    <t>ДОХОДЫ</t>
  </si>
  <si>
    <t>РАСХОДЫ</t>
  </si>
  <si>
    <t>Ожидаемое исполнение бюджета сельского  поселения  "Село Сашкино"  за 2022 год</t>
  </si>
  <si>
    <t>00000000000000000000</t>
  </si>
  <si>
    <t>Бюджет: СП "Село Сашкино"</t>
  </si>
  <si>
    <t>00010000000000000000</t>
  </si>
  <si>
    <t xml:space="preserve">        НАЛОГОВЫЕ И НЕНАЛОГОВЫЕ ДОХОДЫ</t>
  </si>
  <si>
    <t>00010100000000000000</t>
  </si>
  <si>
    <t xml:space="preserve">          НАЛОГИ НА ПРИБЫЛЬ, ДОХОДЫ</t>
  </si>
  <si>
    <t>00010102000000000000</t>
  </si>
  <si>
    <t xml:space="preserve">            Налог на доходы физических лиц</t>
  </si>
  <si>
    <t>00010500000000000000</t>
  </si>
  <si>
    <t xml:space="preserve">          НАЛОГИ НА СОВОКУПНЫЙ ДОХОД</t>
  </si>
  <si>
    <t>00010501000000000000</t>
  </si>
  <si>
    <t xml:space="preserve">            Налог, взимаемый в связи с применением упрощенной системы налогообложения</t>
  </si>
  <si>
    <t>00010503000000000000</t>
  </si>
  <si>
    <t xml:space="preserve">            Единый сельскохозяйственный налог</t>
  </si>
  <si>
    <t>00010600000000000000</t>
  </si>
  <si>
    <t xml:space="preserve">          НАЛОГИ НА ИМУЩЕСТВО</t>
  </si>
  <si>
    <t>00010601000000000000</t>
  </si>
  <si>
    <t xml:space="preserve">            Налог на имущество физических лиц</t>
  </si>
  <si>
    <t>00010606000000000000</t>
  </si>
  <si>
    <t xml:space="preserve">            Земельный налог</t>
  </si>
  <si>
    <t>00011700000000000000</t>
  </si>
  <si>
    <t xml:space="preserve">          ПРОЧИЕ НЕНАЛОГОВЫЕ ДОХОДЫ</t>
  </si>
  <si>
    <t>00011715000000000000</t>
  </si>
  <si>
    <t xml:space="preserve">            Инициативные платежи</t>
  </si>
  <si>
    <t>00020000000000000000</t>
  </si>
  <si>
    <t xml:space="preserve">        БЕЗВОЗМЕЗДНЫЕ ПОСТУПЛЕНИЯ</t>
  </si>
  <si>
    <t>00020200000000000000</t>
  </si>
  <si>
    <t xml:space="preserve">          БЕЗВОЗМЕЗДНЫЕ ПОСТУПЛЕНИЯ ОТ ДРУГИХ БЮДЖЕТОВ БЮДЖЕТНОЙ СИСТЕМЫ РОССИЙСКОЙ ФЕДЕРАЦИИ</t>
  </si>
  <si>
    <t>00020215000000000000</t>
  </si>
  <si>
    <t xml:space="preserve">            Дотации на выравнивание бюджетной обеспеченности</t>
  </si>
  <si>
    <t>00020225000000000000</t>
  </si>
  <si>
    <t>00020229000000000000</t>
  </si>
  <si>
    <t xml:space="preserve">            Субсидии бюджетам за счет средств резервного фонда Президента Российской Федерации</t>
  </si>
  <si>
    <t>00020235000000000000</t>
  </si>
  <si>
    <t xml:space="preserve">            Субвенции бюджетам бюджетной системы Российской Федерации</t>
  </si>
  <si>
    <t>00020240000000000000</t>
  </si>
  <si>
    <t xml:space="preserve">            Иные межбюджетные трансферты</t>
  </si>
  <si>
    <t>00020249000000000000</t>
  </si>
  <si>
    <t xml:space="preserve">            Межбюджетные трансферты, передаваемые бюджетам, за счет средств резервного фонда Президента Российской Федерации</t>
  </si>
  <si>
    <t xml:space="preserve">    Итого по: СП "Село Сашкино"</t>
  </si>
  <si>
    <t>0000</t>
  </si>
  <si>
    <t xml:space="preserve">      ОБЩЕГОСУДАРСТВЕННЫЕ ВОПРОСЫ</t>
  </si>
  <si>
    <t>0100</t>
  </si>
  <si>
    <t xml:space="preserve">        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</si>
  <si>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0103</t>
  </si>
  <si>
    <t xml:space="preserve">        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</si>
  <si>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0104</t>
  </si>
  <si>
    <t xml:space="preserve">        Обеспечение деятельности финансовых, налоговых и таможенных органов и органов финансового (финансово-бюджетного) надзора</t>
  </si>
  <si>
    <t>0106</t>
  </si>
  <si>
    <t xml:space="preserve">        Резервные фонды</t>
  </si>
  <si>
    <t>0111</t>
  </si>
  <si>
    <t xml:space="preserve">        Другие общегосударственные вопросы</t>
  </si>
  <si>
    <t>0113</t>
  </si>
  <si>
    <t xml:space="preserve">      НАЦИОНАЛЬНАЯ ОБОРОНА</t>
  </si>
  <si>
    <t>0200</t>
  </si>
  <si>
    <t xml:space="preserve">        Мобилизационная и вневойсковая подготовка</t>
  </si>
  <si>
    <t>0203</t>
  </si>
  <si>
    <t xml:space="preserve">      НАЦИОНАЛЬНАЯ БЕЗОПАСНОСТЬ И ПРАВООХРАНИТЕЛЬНАЯ ДЕЯТЕЛЬНОСТЬ</t>
  </si>
  <si>
    <t>0300</t>
  </si>
  <si>
    <t xml:space="preserve">        Гражданская оборона</t>
  </si>
  <si>
    <t>0309</t>
  </si>
  <si>
    <t xml:space="preserve">        Защита населения и территории от чрезвычайных ситуаций природного и техногенного характера, пожарная безопасность</t>
  </si>
  <si>
    <t>0310</t>
  </si>
  <si>
    <t xml:space="preserve">      НАЦИОНАЛЬНАЯ ЭКОНОМИКА</t>
  </si>
  <si>
    <t>0400</t>
  </si>
  <si>
    <t xml:space="preserve">        Дорожное хозяйство (дорожные фонды)</t>
  </si>
  <si>
    <t>0409</t>
  </si>
  <si>
    <t xml:space="preserve">        Другие вопросы в области национальной экономики</t>
  </si>
  <si>
    <t>0412</t>
  </si>
  <si>
    <t xml:space="preserve">      ЖИЛИЩНО-КОММУНАЛЬНОЕ ХОЗЯЙСТВО</t>
  </si>
  <si>
    <t>0500</t>
  </si>
  <si>
    <t xml:space="preserve">        Жилищное хозяйство</t>
  </si>
  <si>
    <t>0501</t>
  </si>
  <si>
    <t xml:space="preserve">        Коммунальное хозяйство</t>
  </si>
  <si>
    <t>0502</t>
  </si>
  <si>
    <t xml:space="preserve">        Благоустройство</t>
  </si>
  <si>
    <t>0503</t>
  </si>
  <si>
    <t xml:space="preserve">      ОХРАНА ОКРУЖАЮЩЕЙ СРЕДЫ</t>
  </si>
  <si>
    <t>0600</t>
  </si>
  <si>
    <t xml:space="preserve">        Охрана объектов растительного и животного мира и среды их обитания</t>
  </si>
  <si>
    <t>0603</t>
  </si>
  <si>
    <t xml:space="preserve">      КУЛЬТУРА, КИНЕМАТОГРАФИЯ</t>
  </si>
  <si>
    <t>0800</t>
  </si>
  <si>
    <t xml:space="preserve">        Культура</t>
  </si>
  <si>
    <t>0801</t>
  </si>
  <si>
    <t xml:space="preserve">        Другие вопросы в области культуры, кинематографии</t>
  </si>
  <si>
    <t>0804</t>
  </si>
  <si>
    <t xml:space="preserve">      СОЦИАЛЬНАЯ ПОЛИТИКА</t>
  </si>
  <si>
    <t>1000</t>
  </si>
  <si>
    <t xml:space="preserve">        Социальное обеспечение населения</t>
  </si>
  <si>
    <t>1003</t>
  </si>
  <si>
    <t xml:space="preserve">      ФИЗИЧЕСКАЯ КУЛЬТУРА И СПОРТ</t>
  </si>
  <si>
    <t>1100</t>
  </si>
  <si>
    <t xml:space="preserve">        Массовый спорт</t>
  </si>
  <si>
    <t>1102</t>
  </si>
  <si>
    <t xml:space="preserve">              Субсидии бюджетам сельских поселений на обеспечение комплексного развития сельских территорий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</si>
</sst>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name val="Calibri"/>
      <family val="2"/>
      <scheme val="minor"/>
    </font>
    <font>
      <sz val="10"/>
      <color rgb="FF000000"/>
      <name val="Arial Cyr"/>
    </font>
    <font>
      <b/>
      <sz val="12"/>
      <color rgb="FF000000"/>
      <name val="Arial Cyr"/>
    </font>
    <font>
      <b/>
      <sz val="10"/>
      <color rgb="FF000000"/>
      <name val="Arial Cyr"/>
    </font>
    <font>
      <sz val="11"/>
      <name val="Calibri"/>
      <family val="2"/>
      <scheme val="minor"/>
    </font>
    <font>
      <sz val="10"/>
      <color rgb="FF000000"/>
      <name val="Arial Cyr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CCFFFF"/>
      </patternFill>
    </fill>
    <fill>
      <patternFill patternType="solid">
        <fgColor rgb="FFFFFF99"/>
      </patternFill>
    </fill>
    <fill>
      <patternFill patternType="solid">
        <fgColor rgb="FFC0C0C0"/>
      </patternFill>
    </fill>
  </fills>
  <borders count="13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32">
    <xf numFmtId="0" fontId="0" fillId="0" borderId="0"/>
    <xf numFmtId="0" fontId="1" fillId="0" borderId="1">
      <alignment horizontal="left" wrapText="1"/>
    </xf>
    <xf numFmtId="0" fontId="1" fillId="0" borderId="1"/>
    <xf numFmtId="0" fontId="2" fillId="0" borderId="1">
      <alignment horizontal="center" wrapText="1"/>
    </xf>
    <xf numFmtId="0" fontId="2" fillId="0" borderId="1">
      <alignment horizontal="center"/>
    </xf>
    <xf numFmtId="0" fontId="1" fillId="0" borderId="1">
      <alignment horizontal="right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2">
      <alignment horizontal="center" vertical="center" wrapText="1"/>
    </xf>
    <xf numFmtId="0" fontId="1" fillId="0" borderId="3">
      <alignment horizontal="center" vertical="center" wrapText="1"/>
    </xf>
    <xf numFmtId="1" fontId="1" fillId="0" borderId="2">
      <alignment horizontal="center" vertical="top" shrinkToFit="1"/>
    </xf>
    <xf numFmtId="0" fontId="1" fillId="0" borderId="2">
      <alignment horizontal="left" vertical="top" wrapText="1"/>
    </xf>
    <xf numFmtId="0" fontId="1" fillId="0" borderId="2">
      <alignment horizontal="center" vertical="top" wrapText="1"/>
    </xf>
    <xf numFmtId="4" fontId="3" fillId="2" borderId="2">
      <alignment horizontal="right" vertical="top" shrinkToFit="1"/>
    </xf>
    <xf numFmtId="10" fontId="3" fillId="2" borderId="2">
      <alignment horizontal="center" vertical="top" shrinkToFit="1"/>
    </xf>
    <xf numFmtId="1" fontId="3" fillId="0" borderId="2">
      <alignment horizontal="left" vertical="top" shrinkToFit="1"/>
    </xf>
    <xf numFmtId="1" fontId="3" fillId="0" borderId="4">
      <alignment horizontal="left" vertical="top" shrinkToFit="1"/>
    </xf>
    <xf numFmtId="4" fontId="3" fillId="3" borderId="2">
      <alignment horizontal="right" vertical="top" shrinkToFit="1"/>
    </xf>
    <xf numFmtId="10" fontId="3" fillId="3" borderId="2">
      <alignment horizontal="center" vertical="top" shrinkToFit="1"/>
    </xf>
    <xf numFmtId="0" fontId="4" fillId="0" borderId="0"/>
    <xf numFmtId="0" fontId="4" fillId="0" borderId="0"/>
    <xf numFmtId="0" fontId="4" fillId="0" borderId="0"/>
    <xf numFmtId="0" fontId="1" fillId="0" borderId="1"/>
    <xf numFmtId="0" fontId="1" fillId="0" borderId="1"/>
    <xf numFmtId="0" fontId="1" fillId="4" borderId="1"/>
    <xf numFmtId="4" fontId="1" fillId="0" borderId="2">
      <alignment horizontal="right" vertical="top" shrinkToFit="1"/>
    </xf>
    <xf numFmtId="10" fontId="1" fillId="0" borderId="2">
      <alignment horizontal="center" vertical="top" shrinkToFit="1"/>
    </xf>
    <xf numFmtId="0" fontId="1" fillId="4" borderId="1">
      <alignment horizontal="left"/>
    </xf>
  </cellStyleXfs>
  <cellXfs count="40">
    <xf numFmtId="0" fontId="0" fillId="0" borderId="0" xfId="0"/>
    <xf numFmtId="0" fontId="0" fillId="0" borderId="0" xfId="0" applyProtection="1">
      <protection locked="0"/>
    </xf>
    <xf numFmtId="1" fontId="1" fillId="0" borderId="2" xfId="14" applyNumberFormat="1" applyProtection="1">
      <alignment horizontal="center" vertical="top" shrinkToFit="1"/>
    </xf>
    <xf numFmtId="0" fontId="1" fillId="0" borderId="2" xfId="15" applyNumberFormat="1" applyProtection="1">
      <alignment horizontal="left" vertical="top" wrapText="1"/>
    </xf>
    <xf numFmtId="4" fontId="5" fillId="0" borderId="2" xfId="17" applyNumberFormat="1" applyFont="1" applyFill="1" applyProtection="1">
      <alignment horizontal="right" vertical="top" shrinkToFit="1"/>
    </xf>
    <xf numFmtId="0" fontId="1" fillId="0" borderId="3" xfId="13" applyNumberFormat="1" applyAlignment="1" applyProtection="1">
      <alignment vertical="top" wrapText="1"/>
    </xf>
    <xf numFmtId="1" fontId="1" fillId="0" borderId="2" xfId="7" applyNumberFormat="1" applyAlignment="1" applyProtection="1">
      <alignment horizontal="center" vertical="top" shrinkToFit="1"/>
    </xf>
    <xf numFmtId="4" fontId="1" fillId="0" borderId="2" xfId="30" applyNumberFormat="1" applyAlignment="1" applyProtection="1">
      <alignment horizontal="right" vertical="top" shrinkToFit="1"/>
    </xf>
    <xf numFmtId="4" fontId="1" fillId="0" borderId="9" xfId="30" applyNumberFormat="1" applyBorder="1" applyAlignment="1" applyProtection="1">
      <alignment horizontal="right" vertical="top" shrinkToFit="1"/>
    </xf>
    <xf numFmtId="0" fontId="1" fillId="0" borderId="1" xfId="10" applyNumberFormat="1" applyBorder="1" applyAlignment="1" applyProtection="1">
      <alignment wrapText="1"/>
    </xf>
    <xf numFmtId="0" fontId="0" fillId="0" borderId="1" xfId="0" applyBorder="1"/>
    <xf numFmtId="0" fontId="6" fillId="0" borderId="6" xfId="0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2" fillId="0" borderId="1" xfId="3" applyNumberFormat="1" applyAlignment="1" applyProtection="1">
      <alignment horizontal="center" wrapText="1"/>
    </xf>
    <xf numFmtId="0" fontId="3" fillId="0" borderId="1" xfId="20" applyNumberFormat="1" applyBorder="1" applyAlignment="1" applyProtection="1">
      <alignment horizontal="center" wrapText="1"/>
    </xf>
    <xf numFmtId="1" fontId="3" fillId="0" borderId="1" xfId="20" applyBorder="1" applyAlignment="1">
      <alignment horizontal="center" wrapText="1"/>
    </xf>
    <xf numFmtId="0" fontId="1" fillId="0" borderId="2" xfId="6" applyNumberFormat="1" applyProtection="1">
      <alignment horizontal="center" vertical="center" wrapText="1"/>
    </xf>
    <xf numFmtId="0" fontId="1" fillId="0" borderId="2" xfId="6">
      <alignment horizontal="center" vertical="center" wrapText="1"/>
    </xf>
    <xf numFmtId="0" fontId="1" fillId="0" borderId="9" xfId="6" applyNumberFormat="1" applyBorder="1" applyProtection="1">
      <alignment horizontal="center" vertical="center" wrapText="1"/>
    </xf>
    <xf numFmtId="0" fontId="1" fillId="0" borderId="9" xfId="6" applyBorder="1">
      <alignment horizontal="center" vertical="center" wrapText="1"/>
    </xf>
    <xf numFmtId="0" fontId="1" fillId="0" borderId="5" xfId="6" applyBorder="1">
      <alignment horizontal="center" vertical="center" wrapText="1"/>
    </xf>
    <xf numFmtId="0" fontId="3" fillId="0" borderId="11" xfId="20" applyNumberFormat="1" applyBorder="1" applyAlignment="1" applyProtection="1">
      <alignment horizontal="center" wrapText="1"/>
    </xf>
    <xf numFmtId="1" fontId="3" fillId="0" borderId="11" xfId="20" applyBorder="1" applyAlignment="1">
      <alignment horizontal="center" wrapText="1"/>
    </xf>
    <xf numFmtId="1" fontId="3" fillId="0" borderId="1" xfId="20" applyBorder="1" applyAlignment="1">
      <alignment horizontal="center" wrapText="1"/>
    </xf>
    <xf numFmtId="0" fontId="3" fillId="0" borderId="12" xfId="21" applyNumberFormat="1" applyFill="1" applyBorder="1" applyAlignment="1" applyProtection="1">
      <alignment horizontal="right"/>
    </xf>
    <xf numFmtId="4" fontId="3" fillId="0" borderId="12" xfId="21" applyFill="1" applyBorder="1" applyAlignment="1">
      <alignment horizontal="right"/>
    </xf>
    <xf numFmtId="0" fontId="1" fillId="0" borderId="1" xfId="1" applyNumberFormat="1" applyProtection="1">
      <alignment horizontal="left" wrapText="1"/>
    </xf>
    <xf numFmtId="0" fontId="1" fillId="0" borderId="1" xfId="1">
      <alignment horizontal="left" wrapText="1"/>
    </xf>
    <xf numFmtId="0" fontId="1" fillId="0" borderId="2" xfId="12" applyNumberFormat="1" applyProtection="1">
      <alignment horizontal="center" vertical="center" wrapText="1"/>
    </xf>
    <xf numFmtId="0" fontId="1" fillId="0" borderId="2" xfId="12">
      <alignment horizontal="center" vertical="center" wrapText="1"/>
    </xf>
    <xf numFmtId="0" fontId="1" fillId="0" borderId="7" xfId="12" applyNumberFormat="1" applyBorder="1" applyAlignment="1" applyProtection="1">
      <alignment horizontal="center" vertical="center" wrapText="1"/>
    </xf>
    <xf numFmtId="0" fontId="1" fillId="0" borderId="8" xfId="12" applyNumberFormat="1" applyBorder="1" applyAlignment="1" applyProtection="1">
      <alignment horizontal="center" vertical="center" wrapText="1"/>
    </xf>
    <xf numFmtId="0" fontId="1" fillId="0" borderId="2" xfId="7" applyNumberFormat="1" applyProtection="1">
      <alignment horizontal="center" vertical="center" wrapText="1"/>
    </xf>
    <xf numFmtId="0" fontId="1" fillId="0" borderId="2" xfId="7">
      <alignment horizontal="center" vertical="center" wrapText="1"/>
    </xf>
    <xf numFmtId="0" fontId="2" fillId="0" borderId="1" xfId="3" applyNumberFormat="1" applyAlignment="1" applyProtection="1">
      <alignment horizontal="center" wrapText="1"/>
    </xf>
    <xf numFmtId="0" fontId="1" fillId="0" borderId="10" xfId="5" applyNumberFormat="1" applyBorder="1" applyAlignment="1" applyProtection="1">
      <alignment horizontal="center"/>
    </xf>
    <xf numFmtId="4" fontId="1" fillId="0" borderId="5" xfId="30" applyNumberFormat="1" applyBorder="1" applyAlignment="1" applyProtection="1">
      <alignment horizontal="right" vertical="top" shrinkToFit="1"/>
    </xf>
    <xf numFmtId="0" fontId="0" fillId="0" borderId="6" xfId="0" applyBorder="1"/>
    <xf numFmtId="4" fontId="5" fillId="0" borderId="2" xfId="30" applyNumberFormat="1" applyFont="1" applyAlignment="1" applyProtection="1">
      <alignment horizontal="right" vertical="top" shrinkToFit="1"/>
    </xf>
  </cellXfs>
  <cellStyles count="32">
    <cellStyle name="br" xfId="25"/>
    <cellStyle name="col" xfId="24"/>
    <cellStyle name="style0" xfId="26"/>
    <cellStyle name="td" xfId="27"/>
    <cellStyle name="tr" xfId="23"/>
    <cellStyle name="xl21" xfId="28"/>
    <cellStyle name="xl22" xfId="6"/>
    <cellStyle name="xl23" xfId="14"/>
    <cellStyle name="xl24" xfId="2"/>
    <cellStyle name="xl25" xfId="7"/>
    <cellStyle name="xl26" xfId="16"/>
    <cellStyle name="xl27" xfId="8"/>
    <cellStyle name="xl28" xfId="9"/>
    <cellStyle name="xl29" xfId="10"/>
    <cellStyle name="xl30" xfId="12"/>
    <cellStyle name="xl31" xfId="11"/>
    <cellStyle name="xl32" xfId="19"/>
    <cellStyle name="xl33" xfId="20"/>
    <cellStyle name="xl34" xfId="29"/>
    <cellStyle name="xl35" xfId="21"/>
    <cellStyle name="xl36" xfId="1"/>
    <cellStyle name="xl37" xfId="13"/>
    <cellStyle name="xl38" xfId="30"/>
    <cellStyle name="xl39" xfId="22"/>
    <cellStyle name="xl40" xfId="3"/>
    <cellStyle name="xl41" xfId="4"/>
    <cellStyle name="xl42" xfId="5"/>
    <cellStyle name="xl43" xfId="31"/>
    <cellStyle name="xl44" xfId="15"/>
    <cellStyle name="xl45" xfId="17"/>
    <cellStyle name="xl46" xfId="18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F5"/>
  <sheetViews>
    <sheetView workbookViewId="0">
      <selection activeCell="C6" sqref="C6"/>
    </sheetView>
  </sheetViews>
  <sheetFormatPr defaultRowHeight="15" x14ac:dyDescent="0.25"/>
  <cols>
    <col min="1" max="1" width="35.5703125" customWidth="1"/>
    <col min="2" max="2" width="24.42578125" customWidth="1"/>
    <col min="3" max="3" width="15.42578125" customWidth="1"/>
    <col min="4" max="4" width="16.28515625" customWidth="1"/>
    <col min="5" max="5" width="16" customWidth="1"/>
    <col min="6" max="6" width="16.140625" customWidth="1"/>
  </cols>
  <sheetData>
    <row r="2" spans="1:6" ht="87" customHeight="1" x14ac:dyDescent="0.25">
      <c r="A2" s="11" t="s">
        <v>11</v>
      </c>
      <c r="B2" s="11" t="s">
        <v>12</v>
      </c>
      <c r="C2" s="11" t="s">
        <v>13</v>
      </c>
      <c r="D2" s="11" t="s">
        <v>14</v>
      </c>
      <c r="E2" s="11" t="s">
        <v>15</v>
      </c>
      <c r="F2" s="11" t="s">
        <v>5</v>
      </c>
    </row>
    <row r="3" spans="1:6" ht="38.25" x14ac:dyDescent="0.25">
      <c r="A3" s="11" t="s">
        <v>28</v>
      </c>
      <c r="B3" s="13" t="s">
        <v>27</v>
      </c>
      <c r="C3" s="12">
        <f>C4-C5</f>
        <v>0</v>
      </c>
      <c r="D3" s="12">
        <f>D4-D5</f>
        <v>-1259509.0700000003</v>
      </c>
      <c r="E3" s="12">
        <f>E4-E5</f>
        <v>-837336.75</v>
      </c>
      <c r="F3" s="12">
        <f>F4-F5</f>
        <v>-837336.75</v>
      </c>
    </row>
    <row r="4" spans="1:6" ht="51" customHeight="1" x14ac:dyDescent="0.25">
      <c r="A4" s="11" t="s">
        <v>24</v>
      </c>
      <c r="B4" s="11" t="s">
        <v>23</v>
      </c>
      <c r="C4" s="12">
        <v>5471917</v>
      </c>
      <c r="D4" s="12">
        <v>7057395.5</v>
      </c>
      <c r="E4" s="12">
        <v>7107892.4900000002</v>
      </c>
      <c r="F4" s="12">
        <v>7107892.4900000002</v>
      </c>
    </row>
    <row r="5" spans="1:6" ht="51" customHeight="1" x14ac:dyDescent="0.25">
      <c r="A5" s="11" t="s">
        <v>26</v>
      </c>
      <c r="B5" s="11" t="s">
        <v>25</v>
      </c>
      <c r="C5" s="12">
        <v>5471917</v>
      </c>
      <c r="D5" s="12">
        <v>8316904.5700000003</v>
      </c>
      <c r="E5" s="12">
        <v>7945229.2400000002</v>
      </c>
      <c r="F5" s="12">
        <v>7945229.2400000002</v>
      </c>
    </row>
  </sheetData>
  <pageMargins left="0.39370078740157483" right="0.19685039370078741" top="0.19685039370078741" bottom="0.19685039370078741" header="0.39370078740157483" footer="0.39370078740157483"/>
  <pageSetup paperSize="9" scale="78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workbookViewId="0">
      <selection activeCell="N15" sqref="N15"/>
    </sheetView>
  </sheetViews>
  <sheetFormatPr defaultRowHeight="15" x14ac:dyDescent="0.25"/>
  <cols>
    <col min="1" max="1" width="43.5703125" customWidth="1"/>
    <col min="3" max="3" width="16.140625" customWidth="1"/>
    <col min="4" max="4" width="14.28515625" customWidth="1"/>
    <col min="5" max="5" width="15.28515625" customWidth="1"/>
    <col min="6" max="6" width="14.28515625" customWidth="1"/>
    <col min="7" max="7" width="13.5703125" customWidth="1"/>
    <col min="8" max="8" width="13" customWidth="1"/>
  </cols>
  <sheetData>
    <row r="1" spans="1:8" s="9" customFormat="1" ht="15" customHeight="1" x14ac:dyDescent="0.2"/>
    <row r="2" spans="1:8" s="9" customFormat="1" ht="15" customHeight="1" x14ac:dyDescent="0.2"/>
    <row r="3" spans="1:8" s="10" customFormat="1" x14ac:dyDescent="0.25">
      <c r="A3" s="22" t="s">
        <v>0</v>
      </c>
      <c r="B3" s="23"/>
      <c r="C3" s="23"/>
      <c r="D3" s="23"/>
      <c r="E3" s="23"/>
      <c r="F3" s="23"/>
      <c r="G3" s="23"/>
      <c r="H3" s="24"/>
    </row>
    <row r="4" spans="1:8" s="10" customFormat="1" x14ac:dyDescent="0.25">
      <c r="A4" s="15"/>
      <c r="B4" s="16"/>
      <c r="C4" s="24" t="s">
        <v>30</v>
      </c>
      <c r="D4" s="24"/>
      <c r="E4" s="16"/>
      <c r="F4" s="16"/>
      <c r="G4" s="16"/>
      <c r="H4" s="16"/>
    </row>
    <row r="5" spans="1:8" x14ac:dyDescent="0.25">
      <c r="A5" s="25" t="s">
        <v>1</v>
      </c>
      <c r="B5" s="26"/>
      <c r="C5" s="26"/>
      <c r="D5" s="26"/>
      <c r="E5" s="26"/>
      <c r="F5" s="26"/>
      <c r="G5" s="26"/>
      <c r="H5" s="26"/>
    </row>
    <row r="6" spans="1:8" x14ac:dyDescent="0.25">
      <c r="A6" s="17" t="s">
        <v>2</v>
      </c>
      <c r="B6" s="17" t="s">
        <v>22</v>
      </c>
      <c r="C6" s="17" t="s">
        <v>6</v>
      </c>
      <c r="D6" s="17" t="s">
        <v>7</v>
      </c>
      <c r="E6" s="17" t="s">
        <v>8</v>
      </c>
      <c r="F6" s="17" t="s">
        <v>5</v>
      </c>
      <c r="G6" s="19" t="s">
        <v>9</v>
      </c>
      <c r="H6" s="17" t="s">
        <v>10</v>
      </c>
    </row>
    <row r="7" spans="1:8" ht="107.25" customHeight="1" x14ac:dyDescent="0.25">
      <c r="A7" s="18"/>
      <c r="B7" s="18"/>
      <c r="C7" s="18"/>
      <c r="D7" s="18"/>
      <c r="E7" s="18"/>
      <c r="F7" s="18"/>
      <c r="G7" s="20"/>
      <c r="H7" s="21"/>
    </row>
    <row r="8" spans="1:8" ht="22.5" customHeight="1" x14ac:dyDescent="0.25">
      <c r="A8" s="5" t="s">
        <v>71</v>
      </c>
      <c r="B8" s="6" t="s">
        <v>72</v>
      </c>
      <c r="C8" s="7">
        <v>5471917</v>
      </c>
      <c r="D8" s="7">
        <v>8316904.5700000003</v>
      </c>
      <c r="E8" s="7">
        <v>5280744.67</v>
      </c>
      <c r="F8" s="39">
        <f>F9+F15+F17+F20+F23+F27+F29+F32</f>
        <v>7945229.2400000012</v>
      </c>
      <c r="G8" s="4">
        <f>F8/C8*100</f>
        <v>145.20010519165407</v>
      </c>
      <c r="H8" s="4">
        <f>F8/D8*100</f>
        <v>95.53108579193426</v>
      </c>
    </row>
    <row r="9" spans="1:8" x14ac:dyDescent="0.25">
      <c r="A9" s="5" t="s">
        <v>73</v>
      </c>
      <c r="B9" s="6" t="s">
        <v>74</v>
      </c>
      <c r="C9" s="7">
        <v>2202307</v>
      </c>
      <c r="D9" s="7">
        <v>2495708.11</v>
      </c>
      <c r="E9" s="7">
        <v>1879179.31</v>
      </c>
      <c r="F9" s="7">
        <f>F10+F11+F12+F14</f>
        <v>2366742.9500000002</v>
      </c>
      <c r="G9" s="4">
        <f t="shared" ref="G9:G35" si="0">F9/C9*100</f>
        <v>107.46653168699913</v>
      </c>
      <c r="H9" s="4">
        <f t="shared" ref="H9:H35" si="1">F9/D9*100</f>
        <v>94.832522301656525</v>
      </c>
    </row>
    <row r="10" spans="1:8" ht="51" x14ac:dyDescent="0.25">
      <c r="A10" s="5" t="s">
        <v>75</v>
      </c>
      <c r="B10" s="6" t="s">
        <v>76</v>
      </c>
      <c r="C10" s="7">
        <v>60000</v>
      </c>
      <c r="D10" s="7">
        <v>60000</v>
      </c>
      <c r="E10" s="7">
        <v>30000</v>
      </c>
      <c r="F10" s="7">
        <v>60000</v>
      </c>
      <c r="G10" s="4">
        <f t="shared" si="0"/>
        <v>100</v>
      </c>
      <c r="H10" s="4">
        <f t="shared" si="1"/>
        <v>100</v>
      </c>
    </row>
    <row r="11" spans="1:8" ht="63.75" x14ac:dyDescent="0.25">
      <c r="A11" s="5" t="s">
        <v>77</v>
      </c>
      <c r="B11" s="6" t="s">
        <v>78</v>
      </c>
      <c r="C11" s="7">
        <v>1790127</v>
      </c>
      <c r="D11" s="7">
        <v>1979303.11</v>
      </c>
      <c r="E11" s="7">
        <v>1532569.31</v>
      </c>
      <c r="F11" s="7">
        <v>1880337.95</v>
      </c>
      <c r="G11" s="4">
        <f t="shared" si="0"/>
        <v>105.03936033588678</v>
      </c>
      <c r="H11" s="4">
        <f t="shared" si="1"/>
        <v>94.999999772647243</v>
      </c>
    </row>
    <row r="12" spans="1:8" ht="38.25" x14ac:dyDescent="0.25">
      <c r="A12" s="5" t="s">
        <v>79</v>
      </c>
      <c r="B12" s="6" t="s">
        <v>80</v>
      </c>
      <c r="C12" s="7">
        <v>110000</v>
      </c>
      <c r="D12" s="7">
        <v>110000</v>
      </c>
      <c r="E12" s="7">
        <v>100500</v>
      </c>
      <c r="F12" s="7">
        <v>110000</v>
      </c>
      <c r="G12" s="4">
        <f t="shared" si="0"/>
        <v>100</v>
      </c>
      <c r="H12" s="4">
        <f t="shared" si="1"/>
        <v>100</v>
      </c>
    </row>
    <row r="13" spans="1:8" x14ac:dyDescent="0.25">
      <c r="A13" s="5" t="s">
        <v>81</v>
      </c>
      <c r="B13" s="6" t="s">
        <v>82</v>
      </c>
      <c r="C13" s="7">
        <v>30000</v>
      </c>
      <c r="D13" s="7">
        <v>30000</v>
      </c>
      <c r="E13" s="7">
        <v>0</v>
      </c>
      <c r="F13" s="7"/>
      <c r="G13" s="4">
        <f t="shared" si="0"/>
        <v>0</v>
      </c>
      <c r="H13" s="4">
        <f t="shared" si="1"/>
        <v>0</v>
      </c>
    </row>
    <row r="14" spans="1:8" x14ac:dyDescent="0.25">
      <c r="A14" s="5" t="s">
        <v>83</v>
      </c>
      <c r="B14" s="6" t="s">
        <v>84</v>
      </c>
      <c r="C14" s="7">
        <v>212180</v>
      </c>
      <c r="D14" s="7">
        <v>316405</v>
      </c>
      <c r="E14" s="7">
        <v>216110</v>
      </c>
      <c r="F14" s="7">
        <v>316405</v>
      </c>
      <c r="G14" s="4">
        <f t="shared" si="0"/>
        <v>149.12102931473277</v>
      </c>
      <c r="H14" s="4">
        <f t="shared" si="1"/>
        <v>100</v>
      </c>
    </row>
    <row r="15" spans="1:8" x14ac:dyDescent="0.25">
      <c r="A15" s="5" t="s">
        <v>85</v>
      </c>
      <c r="B15" s="6" t="s">
        <v>86</v>
      </c>
      <c r="C15" s="7">
        <v>62800</v>
      </c>
      <c r="D15" s="7">
        <v>65000</v>
      </c>
      <c r="E15" s="7">
        <v>52545.85</v>
      </c>
      <c r="F15" s="7">
        <v>65000</v>
      </c>
      <c r="G15" s="4">
        <f t="shared" si="0"/>
        <v>103.5031847133758</v>
      </c>
      <c r="H15" s="4">
        <f t="shared" si="1"/>
        <v>100</v>
      </c>
    </row>
    <row r="16" spans="1:8" ht="25.5" x14ac:dyDescent="0.25">
      <c r="A16" s="5" t="s">
        <v>87</v>
      </c>
      <c r="B16" s="6" t="s">
        <v>88</v>
      </c>
      <c r="C16" s="7">
        <v>62800</v>
      </c>
      <c r="D16" s="7">
        <v>65000</v>
      </c>
      <c r="E16" s="7">
        <v>52545.85</v>
      </c>
      <c r="F16" s="7">
        <v>65000</v>
      </c>
      <c r="G16" s="4">
        <f t="shared" si="0"/>
        <v>103.5031847133758</v>
      </c>
      <c r="H16" s="4">
        <f t="shared" si="1"/>
        <v>100</v>
      </c>
    </row>
    <row r="17" spans="1:8" ht="25.5" x14ac:dyDescent="0.25">
      <c r="A17" s="5" t="s">
        <v>89</v>
      </c>
      <c r="B17" s="6" t="s">
        <v>90</v>
      </c>
      <c r="C17" s="7">
        <v>13000</v>
      </c>
      <c r="D17" s="7">
        <v>13000</v>
      </c>
      <c r="E17" s="7">
        <v>9991.3700000000008</v>
      </c>
      <c r="F17" s="7">
        <f>F19</f>
        <v>9991.3700000000008</v>
      </c>
      <c r="G17" s="4">
        <f t="shared" si="0"/>
        <v>76.856692307692313</v>
      </c>
      <c r="H17" s="4">
        <f t="shared" si="1"/>
        <v>76.856692307692313</v>
      </c>
    </row>
    <row r="18" spans="1:8" x14ac:dyDescent="0.25">
      <c r="A18" s="5" t="s">
        <v>91</v>
      </c>
      <c r="B18" s="6" t="s">
        <v>92</v>
      </c>
      <c r="C18" s="7">
        <v>3000</v>
      </c>
      <c r="D18" s="7">
        <v>3000</v>
      </c>
      <c r="E18" s="7">
        <v>0</v>
      </c>
      <c r="F18" s="7"/>
      <c r="G18" s="4">
        <f t="shared" si="0"/>
        <v>0</v>
      </c>
      <c r="H18" s="4">
        <f t="shared" si="1"/>
        <v>0</v>
      </c>
    </row>
    <row r="19" spans="1:8" ht="51" x14ac:dyDescent="0.25">
      <c r="A19" s="5" t="s">
        <v>93</v>
      </c>
      <c r="B19" s="6" t="s">
        <v>94</v>
      </c>
      <c r="C19" s="7">
        <v>10000</v>
      </c>
      <c r="D19" s="7">
        <v>10000</v>
      </c>
      <c r="E19" s="7">
        <v>9991.3700000000008</v>
      </c>
      <c r="F19" s="7">
        <v>9991.3700000000008</v>
      </c>
      <c r="G19" s="4">
        <f t="shared" si="0"/>
        <v>99.913700000000006</v>
      </c>
      <c r="H19" s="4">
        <f t="shared" si="1"/>
        <v>99.913700000000006</v>
      </c>
    </row>
    <row r="20" spans="1:8" x14ac:dyDescent="0.25">
      <c r="A20" s="5" t="s">
        <v>95</v>
      </c>
      <c r="B20" s="6" t="s">
        <v>96</v>
      </c>
      <c r="C20" s="7">
        <v>369167</v>
      </c>
      <c r="D20" s="7">
        <v>617256</v>
      </c>
      <c r="E20" s="7">
        <v>369526.6</v>
      </c>
      <c r="F20" s="7">
        <v>617256</v>
      </c>
      <c r="G20" s="4">
        <f t="shared" si="0"/>
        <v>167.20237724390316</v>
      </c>
      <c r="H20" s="4">
        <f t="shared" si="1"/>
        <v>100</v>
      </c>
    </row>
    <row r="21" spans="1:8" x14ac:dyDescent="0.25">
      <c r="A21" s="5" t="s">
        <v>97</v>
      </c>
      <c r="B21" s="6" t="s">
        <v>98</v>
      </c>
      <c r="C21" s="7">
        <v>311310</v>
      </c>
      <c r="D21" s="7">
        <v>566470</v>
      </c>
      <c r="E21" s="7">
        <v>369526.6</v>
      </c>
      <c r="F21" s="7">
        <v>566470</v>
      </c>
      <c r="G21" s="4">
        <f t="shared" si="0"/>
        <v>181.96331630850278</v>
      </c>
      <c r="H21" s="4">
        <f t="shared" si="1"/>
        <v>100</v>
      </c>
    </row>
    <row r="22" spans="1:8" ht="25.5" x14ac:dyDescent="0.25">
      <c r="A22" s="5" t="s">
        <v>99</v>
      </c>
      <c r="B22" s="6" t="s">
        <v>100</v>
      </c>
      <c r="C22" s="7">
        <v>57857</v>
      </c>
      <c r="D22" s="7">
        <v>50786</v>
      </c>
      <c r="E22" s="7">
        <v>0</v>
      </c>
      <c r="F22" s="7">
        <v>50786</v>
      </c>
      <c r="G22" s="4">
        <f t="shared" si="0"/>
        <v>87.778488341946527</v>
      </c>
      <c r="H22" s="4">
        <f t="shared" si="1"/>
        <v>100</v>
      </c>
    </row>
    <row r="23" spans="1:8" x14ac:dyDescent="0.25">
      <c r="A23" s="5" t="s">
        <v>101</v>
      </c>
      <c r="B23" s="6" t="s">
        <v>102</v>
      </c>
      <c r="C23" s="7">
        <v>1141564</v>
      </c>
      <c r="D23" s="7">
        <v>3312861.46</v>
      </c>
      <c r="E23" s="7">
        <v>1956641.55</v>
      </c>
      <c r="F23" s="7">
        <f>F24+F25+F26</f>
        <v>3102893.72</v>
      </c>
      <c r="G23" s="4">
        <f t="shared" si="0"/>
        <v>271.81075436856804</v>
      </c>
      <c r="H23" s="4">
        <f t="shared" si="1"/>
        <v>93.662042843167981</v>
      </c>
    </row>
    <row r="24" spans="1:8" x14ac:dyDescent="0.25">
      <c r="A24" s="5" t="s">
        <v>103</v>
      </c>
      <c r="B24" s="6" t="s">
        <v>104</v>
      </c>
      <c r="C24" s="7">
        <v>112000</v>
      </c>
      <c r="D24" s="7">
        <v>117164.43</v>
      </c>
      <c r="E24" s="7">
        <v>5164.43</v>
      </c>
      <c r="F24" s="7">
        <v>93731.54</v>
      </c>
      <c r="G24" s="4">
        <f t="shared" si="0"/>
        <v>83.688874999999996</v>
      </c>
      <c r="H24" s="4">
        <f t="shared" si="1"/>
        <v>79.999996585994566</v>
      </c>
    </row>
    <row r="25" spans="1:8" x14ac:dyDescent="0.25">
      <c r="A25" s="5" t="s">
        <v>105</v>
      </c>
      <c r="B25" s="6" t="s">
        <v>106</v>
      </c>
      <c r="C25" s="7">
        <v>135000</v>
      </c>
      <c r="D25" s="7">
        <v>535000</v>
      </c>
      <c r="E25" s="7">
        <v>192241.87</v>
      </c>
      <c r="F25" s="7">
        <v>481500</v>
      </c>
      <c r="G25" s="4">
        <f t="shared" si="0"/>
        <v>356.66666666666669</v>
      </c>
      <c r="H25" s="4">
        <f t="shared" si="1"/>
        <v>90</v>
      </c>
    </row>
    <row r="26" spans="1:8" x14ac:dyDescent="0.25">
      <c r="A26" s="5" t="s">
        <v>107</v>
      </c>
      <c r="B26" s="6" t="s">
        <v>108</v>
      </c>
      <c r="C26" s="7">
        <v>894564</v>
      </c>
      <c r="D26" s="7">
        <v>2660697.0299999998</v>
      </c>
      <c r="E26" s="7">
        <v>1759235.25</v>
      </c>
      <c r="F26" s="7">
        <v>2527662.1800000002</v>
      </c>
      <c r="G26" s="4">
        <f t="shared" si="0"/>
        <v>282.55800367553354</v>
      </c>
      <c r="H26" s="4">
        <f t="shared" si="1"/>
        <v>95.000000056376223</v>
      </c>
    </row>
    <row r="27" spans="1:8" x14ac:dyDescent="0.25">
      <c r="A27" s="5" t="s">
        <v>109</v>
      </c>
      <c r="B27" s="6" t="s">
        <v>110</v>
      </c>
      <c r="C27" s="7">
        <v>0</v>
      </c>
      <c r="D27" s="7">
        <v>130000</v>
      </c>
      <c r="E27" s="7">
        <v>125599.2</v>
      </c>
      <c r="F27" s="7">
        <v>125599.2</v>
      </c>
      <c r="G27" s="4" t="e">
        <f t="shared" si="0"/>
        <v>#DIV/0!</v>
      </c>
      <c r="H27" s="4">
        <f t="shared" si="1"/>
        <v>96.614769230769227</v>
      </c>
    </row>
    <row r="28" spans="1:8" ht="25.5" x14ac:dyDescent="0.25">
      <c r="A28" s="5" t="s">
        <v>111</v>
      </c>
      <c r="B28" s="6" t="s">
        <v>112</v>
      </c>
      <c r="C28" s="7">
        <v>0</v>
      </c>
      <c r="D28" s="7">
        <v>130000</v>
      </c>
      <c r="E28" s="7">
        <v>125599.2</v>
      </c>
      <c r="F28" s="7">
        <v>125599.2</v>
      </c>
      <c r="G28" s="4" t="e">
        <f t="shared" si="0"/>
        <v>#DIV/0!</v>
      </c>
      <c r="H28" s="4">
        <f t="shared" si="1"/>
        <v>96.614769230769227</v>
      </c>
    </row>
    <row r="29" spans="1:8" x14ac:dyDescent="0.25">
      <c r="A29" s="5" t="s">
        <v>113</v>
      </c>
      <c r="B29" s="6" t="s">
        <v>114</v>
      </c>
      <c r="C29" s="7">
        <v>1608746</v>
      </c>
      <c r="D29" s="7">
        <v>1608746</v>
      </c>
      <c r="E29" s="7">
        <v>851975.32</v>
      </c>
      <c r="F29" s="7">
        <v>1608746</v>
      </c>
      <c r="G29" s="4">
        <f t="shared" si="0"/>
        <v>100</v>
      </c>
      <c r="H29" s="4">
        <f t="shared" si="1"/>
        <v>100</v>
      </c>
    </row>
    <row r="30" spans="1:8" x14ac:dyDescent="0.25">
      <c r="A30" s="5" t="s">
        <v>115</v>
      </c>
      <c r="B30" s="6" t="s">
        <v>116</v>
      </c>
      <c r="C30" s="7">
        <v>1485168</v>
      </c>
      <c r="D30" s="7">
        <v>1485168</v>
      </c>
      <c r="E30" s="7">
        <v>760957.32</v>
      </c>
      <c r="F30" s="7">
        <v>1485168</v>
      </c>
      <c r="G30" s="4">
        <f t="shared" si="0"/>
        <v>100</v>
      </c>
      <c r="H30" s="4">
        <f t="shared" si="1"/>
        <v>100</v>
      </c>
    </row>
    <row r="31" spans="1:8" ht="25.5" x14ac:dyDescent="0.25">
      <c r="A31" s="5" t="s">
        <v>117</v>
      </c>
      <c r="B31" s="6" t="s">
        <v>118</v>
      </c>
      <c r="C31" s="7">
        <v>123578</v>
      </c>
      <c r="D31" s="7">
        <v>123578</v>
      </c>
      <c r="E31" s="7">
        <v>91018</v>
      </c>
      <c r="F31" s="7">
        <v>123578</v>
      </c>
      <c r="G31" s="4">
        <f t="shared" si="0"/>
        <v>100</v>
      </c>
      <c r="H31" s="4">
        <f t="shared" si="1"/>
        <v>100</v>
      </c>
    </row>
    <row r="32" spans="1:8" x14ac:dyDescent="0.25">
      <c r="A32" s="5" t="s">
        <v>119</v>
      </c>
      <c r="B32" s="6" t="s">
        <v>120</v>
      </c>
      <c r="C32" s="7">
        <v>49000</v>
      </c>
      <c r="D32" s="7">
        <v>49000</v>
      </c>
      <c r="E32" s="7">
        <v>35285.47</v>
      </c>
      <c r="F32" s="7">
        <v>49000</v>
      </c>
      <c r="G32" s="4">
        <f t="shared" si="0"/>
        <v>100</v>
      </c>
      <c r="H32" s="4">
        <f t="shared" si="1"/>
        <v>100</v>
      </c>
    </row>
    <row r="33" spans="1:8" x14ac:dyDescent="0.25">
      <c r="A33" s="5" t="s">
        <v>121</v>
      </c>
      <c r="B33" s="6" t="s">
        <v>122</v>
      </c>
      <c r="C33" s="7">
        <v>49000</v>
      </c>
      <c r="D33" s="7">
        <v>49000</v>
      </c>
      <c r="E33" s="7">
        <v>35285.47</v>
      </c>
      <c r="F33" s="37">
        <v>49000</v>
      </c>
      <c r="G33" s="4">
        <f t="shared" si="0"/>
        <v>100</v>
      </c>
      <c r="H33" s="4">
        <f t="shared" si="1"/>
        <v>100</v>
      </c>
    </row>
    <row r="34" spans="1:8" x14ac:dyDescent="0.25">
      <c r="A34" s="5" t="s">
        <v>123</v>
      </c>
      <c r="B34" s="6" t="s">
        <v>124</v>
      </c>
      <c r="C34" s="7">
        <v>25333</v>
      </c>
      <c r="D34" s="7">
        <v>25333</v>
      </c>
      <c r="E34" s="8">
        <v>0</v>
      </c>
      <c r="F34" s="38"/>
      <c r="G34" s="4">
        <f t="shared" si="0"/>
        <v>0</v>
      </c>
      <c r="H34" s="4">
        <f t="shared" si="1"/>
        <v>0</v>
      </c>
    </row>
    <row r="35" spans="1:8" x14ac:dyDescent="0.25">
      <c r="A35" s="5" t="s">
        <v>125</v>
      </c>
      <c r="B35" s="6" t="s">
        <v>126</v>
      </c>
      <c r="C35" s="7">
        <v>25333</v>
      </c>
      <c r="D35" s="7">
        <v>25333</v>
      </c>
      <c r="E35" s="8">
        <v>0</v>
      </c>
      <c r="F35" s="38"/>
      <c r="G35" s="4">
        <f t="shared" si="0"/>
        <v>0</v>
      </c>
      <c r="H35" s="4">
        <f t="shared" si="1"/>
        <v>0</v>
      </c>
    </row>
  </sheetData>
  <mergeCells count="11">
    <mergeCell ref="F6:F7"/>
    <mergeCell ref="G6:G7"/>
    <mergeCell ref="H6:H7"/>
    <mergeCell ref="A3:H3"/>
    <mergeCell ref="A5:H5"/>
    <mergeCell ref="A6:A7"/>
    <mergeCell ref="B6:B7"/>
    <mergeCell ref="C6:C7"/>
    <mergeCell ref="D6:D7"/>
    <mergeCell ref="E6:E7"/>
    <mergeCell ref="C4:D4"/>
  </mergeCells>
  <pageMargins left="0.39370078740157483" right="0.19685039370078741" top="0.19685039370078741" bottom="0.19685039370078741" header="0.39370078740157483" footer="0.39370078740157483"/>
  <pageSetup paperSize="9" scale="70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7"/>
  <sheetViews>
    <sheetView showGridLines="0" showZeros="0" tabSelected="1" zoomScaleNormal="100" zoomScaleSheetLayoutView="100" workbookViewId="0">
      <selection activeCell="G8" sqref="G8:H8"/>
    </sheetView>
  </sheetViews>
  <sheetFormatPr defaultRowHeight="15" outlineLevelRow="4" x14ac:dyDescent="0.25"/>
  <cols>
    <col min="1" max="1" width="23.42578125" style="1" customWidth="1"/>
    <col min="2" max="2" width="47.7109375" style="1" customWidth="1"/>
    <col min="3" max="3" width="16.5703125" style="1" customWidth="1"/>
    <col min="4" max="5" width="15.7109375" style="1" customWidth="1"/>
    <col min="6" max="6" width="13" style="1" customWidth="1"/>
    <col min="7" max="7" width="13.5703125" style="1" customWidth="1"/>
    <col min="8" max="8" width="13.42578125" style="1" customWidth="1"/>
    <col min="9" max="16384" width="9.140625" style="1"/>
  </cols>
  <sheetData>
    <row r="1" spans="1:8" x14ac:dyDescent="0.25">
      <c r="A1" s="27"/>
      <c r="B1" s="28"/>
      <c r="C1" s="28"/>
      <c r="D1" s="28"/>
      <c r="E1" s="28"/>
    </row>
    <row r="2" spans="1:8" x14ac:dyDescent="0.25">
      <c r="A2" s="27"/>
      <c r="B2" s="28"/>
      <c r="C2" s="28"/>
      <c r="D2" s="28"/>
      <c r="E2" s="28"/>
    </row>
    <row r="3" spans="1:8" ht="15.2" customHeight="1" x14ac:dyDescent="0.25">
      <c r="A3" s="35" t="s">
        <v>31</v>
      </c>
      <c r="B3" s="35"/>
      <c r="C3" s="35"/>
      <c r="D3" s="35"/>
      <c r="E3" s="35"/>
      <c r="F3" s="35"/>
      <c r="G3" s="35"/>
      <c r="H3" s="35"/>
    </row>
    <row r="4" spans="1:8" ht="15.2" customHeight="1" x14ac:dyDescent="0.25">
      <c r="A4" s="14"/>
      <c r="B4" s="14"/>
      <c r="C4" s="14" t="s">
        <v>29</v>
      </c>
      <c r="D4" s="14"/>
      <c r="E4" s="14"/>
      <c r="F4" s="14"/>
      <c r="G4" s="14"/>
      <c r="H4" s="14"/>
    </row>
    <row r="5" spans="1:8" ht="12.75" customHeight="1" x14ac:dyDescent="0.25">
      <c r="A5" s="36" t="s">
        <v>16</v>
      </c>
      <c r="B5" s="36"/>
      <c r="C5" s="36"/>
      <c r="D5" s="36"/>
      <c r="E5" s="36"/>
      <c r="F5" s="36"/>
      <c r="G5" s="36"/>
      <c r="H5" s="36"/>
    </row>
    <row r="6" spans="1:8" ht="30" customHeight="1" x14ac:dyDescent="0.25">
      <c r="A6" s="17" t="s">
        <v>17</v>
      </c>
      <c r="B6" s="33" t="s">
        <v>18</v>
      </c>
      <c r="C6" s="29" t="s">
        <v>19</v>
      </c>
      <c r="D6" s="29" t="s">
        <v>20</v>
      </c>
      <c r="E6" s="31" t="s">
        <v>21</v>
      </c>
      <c r="F6" s="29" t="s">
        <v>5</v>
      </c>
      <c r="G6" s="29" t="s">
        <v>3</v>
      </c>
      <c r="H6" s="29" t="s">
        <v>4</v>
      </c>
    </row>
    <row r="7" spans="1:8" ht="70.5" customHeight="1" x14ac:dyDescent="0.25">
      <c r="A7" s="18"/>
      <c r="B7" s="34"/>
      <c r="C7" s="30"/>
      <c r="D7" s="30"/>
      <c r="E7" s="32"/>
      <c r="F7" s="30"/>
      <c r="G7" s="30"/>
      <c r="H7" s="30"/>
    </row>
    <row r="8" spans="1:8" x14ac:dyDescent="0.25">
      <c r="A8" s="2" t="s">
        <v>32</v>
      </c>
      <c r="B8" s="3" t="s">
        <v>33</v>
      </c>
      <c r="C8" s="4">
        <v>5471917</v>
      </c>
      <c r="D8" s="4">
        <v>7057395.5</v>
      </c>
      <c r="E8" s="4">
        <v>6127670.3700000001</v>
      </c>
      <c r="F8" s="4">
        <f>F9+F20</f>
        <v>7107892.4900000002</v>
      </c>
      <c r="G8" s="4">
        <f>F8/C8*100</f>
        <v>129.89766639369714</v>
      </c>
      <c r="H8" s="4">
        <f>F8/D8*100</f>
        <v>100.71551877743002</v>
      </c>
    </row>
    <row r="9" spans="1:8" outlineLevel="1" x14ac:dyDescent="0.25">
      <c r="A9" s="2" t="s">
        <v>34</v>
      </c>
      <c r="B9" s="3" t="s">
        <v>35</v>
      </c>
      <c r="C9" s="4">
        <v>1528500</v>
      </c>
      <c r="D9" s="4">
        <v>2012039.5</v>
      </c>
      <c r="E9" s="4">
        <v>1672207.68</v>
      </c>
      <c r="F9" s="4">
        <f>F10+F12+F15+F18</f>
        <v>2062536.49</v>
      </c>
      <c r="G9" s="4">
        <f t="shared" ref="G9:G27" si="0">F9/C9*100</f>
        <v>134.93859928034021</v>
      </c>
      <c r="H9" s="4">
        <f t="shared" ref="H9:H27" si="1">F9/D9*100</f>
        <v>102.50974148370346</v>
      </c>
    </row>
    <row r="10" spans="1:8" outlineLevel="2" x14ac:dyDescent="0.25">
      <c r="A10" s="2" t="s">
        <v>36</v>
      </c>
      <c r="B10" s="3" t="s">
        <v>37</v>
      </c>
      <c r="C10" s="4">
        <v>56000</v>
      </c>
      <c r="D10" s="4">
        <v>56000</v>
      </c>
      <c r="E10" s="4">
        <v>41280.300000000003</v>
      </c>
      <c r="F10" s="4">
        <v>47177.49</v>
      </c>
      <c r="G10" s="4">
        <f t="shared" si="0"/>
        <v>84.245517857142843</v>
      </c>
      <c r="H10" s="4">
        <f t="shared" si="1"/>
        <v>84.245517857142843</v>
      </c>
    </row>
    <row r="11" spans="1:8" outlineLevel="3" x14ac:dyDescent="0.25">
      <c r="A11" s="2" t="s">
        <v>38</v>
      </c>
      <c r="B11" s="3" t="s">
        <v>39</v>
      </c>
      <c r="C11" s="4">
        <v>56000</v>
      </c>
      <c r="D11" s="4">
        <v>56000</v>
      </c>
      <c r="E11" s="4">
        <v>41280.300000000003</v>
      </c>
      <c r="F11" s="4">
        <v>47177.49</v>
      </c>
      <c r="G11" s="4">
        <f t="shared" si="0"/>
        <v>84.245517857142843</v>
      </c>
      <c r="H11" s="4">
        <f t="shared" si="1"/>
        <v>84.245517857142843</v>
      </c>
    </row>
    <row r="12" spans="1:8" outlineLevel="4" x14ac:dyDescent="0.25">
      <c r="A12" s="2" t="s">
        <v>40</v>
      </c>
      <c r="B12" s="3" t="s">
        <v>41</v>
      </c>
      <c r="C12" s="4">
        <v>513500</v>
      </c>
      <c r="D12" s="4">
        <v>982500</v>
      </c>
      <c r="E12" s="4">
        <v>999647.17</v>
      </c>
      <c r="F12" s="4">
        <f>F13+F14</f>
        <v>1051469.48</v>
      </c>
      <c r="G12" s="4">
        <f t="shared" si="0"/>
        <v>204.76523466407008</v>
      </c>
      <c r="H12" s="4">
        <f t="shared" si="1"/>
        <v>107.01979440203561</v>
      </c>
    </row>
    <row r="13" spans="1:8" ht="25.5" outlineLevel="4" x14ac:dyDescent="0.25">
      <c r="A13" s="2" t="s">
        <v>42</v>
      </c>
      <c r="B13" s="3" t="s">
        <v>43</v>
      </c>
      <c r="C13" s="4">
        <v>510000</v>
      </c>
      <c r="D13" s="4">
        <v>979000</v>
      </c>
      <c r="E13" s="4">
        <v>998066.17</v>
      </c>
      <c r="F13" s="4">
        <v>1047969.48</v>
      </c>
      <c r="G13" s="4">
        <f t="shared" si="0"/>
        <v>205.48421176470586</v>
      </c>
      <c r="H13" s="4">
        <f t="shared" si="1"/>
        <v>107.04489070480081</v>
      </c>
    </row>
    <row r="14" spans="1:8" outlineLevel="4" x14ac:dyDescent="0.25">
      <c r="A14" s="2" t="s">
        <v>44</v>
      </c>
      <c r="B14" s="3" t="s">
        <v>45</v>
      </c>
      <c r="C14" s="4">
        <v>3500</v>
      </c>
      <c r="D14" s="4">
        <v>3500</v>
      </c>
      <c r="E14" s="4">
        <v>1581</v>
      </c>
      <c r="F14" s="4">
        <v>3500</v>
      </c>
      <c r="G14" s="4">
        <f t="shared" si="0"/>
        <v>100</v>
      </c>
      <c r="H14" s="4">
        <f t="shared" si="1"/>
        <v>100</v>
      </c>
    </row>
    <row r="15" spans="1:8" outlineLevel="4" x14ac:dyDescent="0.25">
      <c r="A15" s="2" t="s">
        <v>46</v>
      </c>
      <c r="B15" s="3" t="s">
        <v>47</v>
      </c>
      <c r="C15" s="4">
        <v>959000</v>
      </c>
      <c r="D15" s="4">
        <v>959000</v>
      </c>
      <c r="E15" s="4">
        <v>616740.68999999994</v>
      </c>
      <c r="F15" s="4">
        <f>F16+F17</f>
        <v>949350</v>
      </c>
      <c r="G15" s="4">
        <f t="shared" si="0"/>
        <v>98.993743482794585</v>
      </c>
      <c r="H15" s="4">
        <f t="shared" si="1"/>
        <v>98.993743482794585</v>
      </c>
    </row>
    <row r="16" spans="1:8" outlineLevel="4" x14ac:dyDescent="0.25">
      <c r="A16" s="2" t="s">
        <v>48</v>
      </c>
      <c r="B16" s="3" t="s">
        <v>49</v>
      </c>
      <c r="C16" s="4">
        <v>193000</v>
      </c>
      <c r="D16" s="4">
        <v>193000</v>
      </c>
      <c r="E16" s="4">
        <v>66827.44</v>
      </c>
      <c r="F16" s="4">
        <v>183350</v>
      </c>
      <c r="G16" s="4">
        <f t="shared" si="0"/>
        <v>95</v>
      </c>
      <c r="H16" s="4">
        <f t="shared" si="1"/>
        <v>95</v>
      </c>
    </row>
    <row r="17" spans="1:8" outlineLevel="4" x14ac:dyDescent="0.25">
      <c r="A17" s="2" t="s">
        <v>50</v>
      </c>
      <c r="B17" s="3" t="s">
        <v>51</v>
      </c>
      <c r="C17" s="4">
        <v>766000</v>
      </c>
      <c r="D17" s="4">
        <v>766000</v>
      </c>
      <c r="E17" s="4">
        <v>549913.25</v>
      </c>
      <c r="F17" s="4">
        <v>766000</v>
      </c>
      <c r="G17" s="4">
        <f t="shared" si="0"/>
        <v>100</v>
      </c>
      <c r="H17" s="4">
        <f t="shared" si="1"/>
        <v>100</v>
      </c>
    </row>
    <row r="18" spans="1:8" outlineLevel="2" x14ac:dyDescent="0.25">
      <c r="A18" s="2" t="s">
        <v>52</v>
      </c>
      <c r="B18" s="3" t="s">
        <v>53</v>
      </c>
      <c r="C18" s="4">
        <v>0</v>
      </c>
      <c r="D18" s="4">
        <v>14539.5</v>
      </c>
      <c r="E18" s="4">
        <v>14539.52</v>
      </c>
      <c r="F18" s="4">
        <v>14539.52</v>
      </c>
      <c r="G18" s="4" t="e">
        <f t="shared" si="0"/>
        <v>#DIV/0!</v>
      </c>
      <c r="H18" s="4">
        <f t="shared" si="1"/>
        <v>100.00013755631213</v>
      </c>
    </row>
    <row r="19" spans="1:8" outlineLevel="3" x14ac:dyDescent="0.25">
      <c r="A19" s="2" t="s">
        <v>54</v>
      </c>
      <c r="B19" s="3" t="s">
        <v>55</v>
      </c>
      <c r="C19" s="4">
        <v>0</v>
      </c>
      <c r="D19" s="4">
        <v>14539.5</v>
      </c>
      <c r="E19" s="4">
        <v>14539.52</v>
      </c>
      <c r="F19" s="4">
        <v>14539.52</v>
      </c>
      <c r="G19" s="4" t="e">
        <f t="shared" si="0"/>
        <v>#DIV/0!</v>
      </c>
      <c r="H19" s="4">
        <f t="shared" si="1"/>
        <v>100.00013755631213</v>
      </c>
    </row>
    <row r="20" spans="1:8" outlineLevel="4" x14ac:dyDescent="0.25">
      <c r="A20" s="2" t="s">
        <v>56</v>
      </c>
      <c r="B20" s="3" t="s">
        <v>57</v>
      </c>
      <c r="C20" s="4">
        <v>3943417</v>
      </c>
      <c r="D20" s="4">
        <v>5045356</v>
      </c>
      <c r="E20" s="4">
        <v>4455462.6900000004</v>
      </c>
      <c r="F20" s="4">
        <v>5045356</v>
      </c>
      <c r="G20" s="4">
        <f t="shared" si="0"/>
        <v>127.94376044937677</v>
      </c>
      <c r="H20" s="4">
        <f t="shared" si="1"/>
        <v>100</v>
      </c>
    </row>
    <row r="21" spans="1:8" ht="38.25" outlineLevel="4" x14ac:dyDescent="0.25">
      <c r="A21" s="2" t="s">
        <v>58</v>
      </c>
      <c r="B21" s="3" t="s">
        <v>59</v>
      </c>
      <c r="C21" s="4">
        <v>3943417</v>
      </c>
      <c r="D21" s="4">
        <v>5045356</v>
      </c>
      <c r="E21" s="4">
        <v>4455462.6900000004</v>
      </c>
      <c r="F21" s="4">
        <v>5045356</v>
      </c>
      <c r="G21" s="4">
        <f t="shared" si="0"/>
        <v>127.94376044937677</v>
      </c>
      <c r="H21" s="4">
        <f t="shared" si="1"/>
        <v>100</v>
      </c>
    </row>
    <row r="22" spans="1:8" ht="25.5" outlineLevel="2" x14ac:dyDescent="0.25">
      <c r="A22" s="2" t="s">
        <v>60</v>
      </c>
      <c r="B22" s="3" t="s">
        <v>61</v>
      </c>
      <c r="C22" s="4">
        <v>3374270</v>
      </c>
      <c r="D22" s="4">
        <v>3374270</v>
      </c>
      <c r="E22" s="4">
        <v>3093079</v>
      </c>
      <c r="F22" s="4">
        <v>3374270</v>
      </c>
      <c r="G22" s="4">
        <f t="shared" si="0"/>
        <v>100</v>
      </c>
      <c r="H22" s="4">
        <f t="shared" si="1"/>
        <v>100</v>
      </c>
    </row>
    <row r="23" spans="1:8" ht="38.25" outlineLevel="3" x14ac:dyDescent="0.25">
      <c r="A23" s="2" t="s">
        <v>62</v>
      </c>
      <c r="B23" s="3" t="s">
        <v>127</v>
      </c>
      <c r="C23" s="4">
        <v>0</v>
      </c>
      <c r="D23" s="4">
        <v>878650</v>
      </c>
      <c r="E23" s="4">
        <v>852426.23999999999</v>
      </c>
      <c r="F23" s="4">
        <v>878650</v>
      </c>
      <c r="G23" s="4" t="e">
        <f t="shared" si="0"/>
        <v>#DIV/0!</v>
      </c>
      <c r="H23" s="4">
        <f t="shared" si="1"/>
        <v>100</v>
      </c>
    </row>
    <row r="24" spans="1:8" ht="38.25" outlineLevel="4" x14ac:dyDescent="0.25">
      <c r="A24" s="2" t="s">
        <v>63</v>
      </c>
      <c r="B24" s="3" t="s">
        <v>64</v>
      </c>
      <c r="C24" s="4">
        <v>43071</v>
      </c>
      <c r="D24" s="4">
        <v>36000</v>
      </c>
      <c r="E24" s="4">
        <v>0</v>
      </c>
      <c r="F24" s="4">
        <v>36000</v>
      </c>
      <c r="G24" s="4">
        <f t="shared" si="0"/>
        <v>83.582921223096747</v>
      </c>
      <c r="H24" s="4">
        <f t="shared" si="1"/>
        <v>100</v>
      </c>
    </row>
    <row r="25" spans="1:8" ht="25.5" outlineLevel="4" x14ac:dyDescent="0.25">
      <c r="A25" s="2" t="s">
        <v>65</v>
      </c>
      <c r="B25" s="3" t="s">
        <v>66</v>
      </c>
      <c r="C25" s="4">
        <v>62800</v>
      </c>
      <c r="D25" s="4">
        <v>65000</v>
      </c>
      <c r="E25" s="4">
        <v>52545.85</v>
      </c>
      <c r="F25" s="4">
        <v>65000</v>
      </c>
      <c r="G25" s="4">
        <f t="shared" si="0"/>
        <v>103.5031847133758</v>
      </c>
      <c r="H25" s="4">
        <f t="shared" si="1"/>
        <v>100</v>
      </c>
    </row>
    <row r="26" spans="1:8" outlineLevel="3" x14ac:dyDescent="0.25">
      <c r="A26" s="2" t="s">
        <v>67</v>
      </c>
      <c r="B26" s="3" t="s">
        <v>68</v>
      </c>
      <c r="C26" s="4">
        <v>346096</v>
      </c>
      <c r="D26" s="4">
        <v>574256</v>
      </c>
      <c r="E26" s="4">
        <v>369526.6</v>
      </c>
      <c r="F26" s="4">
        <v>574256</v>
      </c>
      <c r="G26" s="4">
        <f t="shared" si="0"/>
        <v>165.92390550598677</v>
      </c>
      <c r="H26" s="4">
        <f t="shared" si="1"/>
        <v>100</v>
      </c>
    </row>
    <row r="27" spans="1:8" ht="38.25" outlineLevel="4" x14ac:dyDescent="0.25">
      <c r="A27" s="2" t="s">
        <v>69</v>
      </c>
      <c r="B27" s="3" t="s">
        <v>70</v>
      </c>
      <c r="C27" s="4">
        <v>117180</v>
      </c>
      <c r="D27" s="4">
        <v>117180</v>
      </c>
      <c r="E27" s="4">
        <v>87885</v>
      </c>
      <c r="F27" s="4">
        <v>117180</v>
      </c>
      <c r="G27" s="4">
        <f t="shared" si="0"/>
        <v>100</v>
      </c>
      <c r="H27" s="4">
        <f t="shared" si="1"/>
        <v>100</v>
      </c>
    </row>
  </sheetData>
  <mergeCells count="12">
    <mergeCell ref="G6:G7"/>
    <mergeCell ref="F6:F7"/>
    <mergeCell ref="H6:H7"/>
    <mergeCell ref="A3:H3"/>
    <mergeCell ref="A5:H5"/>
    <mergeCell ref="A1:E1"/>
    <mergeCell ref="A2:E2"/>
    <mergeCell ref="D6:D7"/>
    <mergeCell ref="E6:E7"/>
    <mergeCell ref="A6:A7"/>
    <mergeCell ref="B6:B7"/>
    <mergeCell ref="C6:C7"/>
  </mergeCells>
  <pageMargins left="0.39370078740157483" right="0.19685039370078741" top="0.19685039370078741" bottom="0.19685039370078741" header="0.39370078740157483" footer="0.39370078740157483"/>
  <pageSetup paperSize="9" scale="61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&gt;01.01.2022&lt;/string&gt;&#10;    &lt;string&gt;27.10.2022&lt;/string&gt;&#10;  &lt;/DateInfo&gt;&#10;  &lt;Code&gt;SQUERY_INFO_ISP_INC&lt;/Code&gt;&#10;  &lt;ObjectCode&gt;SQUERY_INFO_ISP_INC&lt;/ObjectCode&gt;&#10;  &lt;DocName&gt;Аналитический отчет по исполнению доходов с произвольной группировкой&lt;/DocName&gt;&#10;  &lt;VariantName&gt;user_22_1_12.03.2012_10:51:29&lt;/VariantName&gt;&#10;  &lt;VariantLink&gt;55167048&lt;/VariantLink&gt;&#10;  &lt;ReportCode&gt;EB2FE6FACBBB4852800491A6010EB3&lt;/ReportCode&gt;&#10;  &lt;SvodReportLink xsi:nil=&quot;true&quot; /&gt;&#10;  &lt;ReportLink&gt;4230081&lt;/ReportLink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0BC5A752-B52B-4142-8064-9E16AF9C81C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Источники</vt:lpstr>
      <vt:lpstr>Расходы</vt:lpstr>
      <vt:lpstr>Доходы</vt:lpstr>
      <vt:lpstr>Доходы!Заголовки_для_печати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FERZIKOVO17\BTA</dc:creator>
  <cp:lastModifiedBy>BTA</cp:lastModifiedBy>
  <cp:lastPrinted>2022-10-27T09:53:01Z</cp:lastPrinted>
  <dcterms:created xsi:type="dcterms:W3CDTF">2022-10-27T06:37:47Z</dcterms:created>
  <dcterms:modified xsi:type="dcterms:W3CDTF">2022-11-11T06:17:26Z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Аналитический отчет по исполнению доходов с произвольной группировкой</vt:lpwstr>
  </property>
  <property fmtid="{D5CDD505-2E9C-101B-9397-08002B2CF9AE}" pid="3" name="Название отчета">
    <vt:lpwstr>user_22_1_12.03.2012_10_51_29(6).xlsx</vt:lpwstr>
  </property>
  <property fmtid="{D5CDD505-2E9C-101B-9397-08002B2CF9AE}" pid="4" name="Версия клиента">
    <vt:lpwstr>21.2.17.2281 (.NET 4.0)</vt:lpwstr>
  </property>
  <property fmtid="{D5CDD505-2E9C-101B-9397-08002B2CF9AE}" pid="5" name="Версия базы">
    <vt:lpwstr>21.2.2622.935780506</vt:lpwstr>
  </property>
  <property fmtid="{D5CDD505-2E9C-101B-9397-08002B2CF9AE}" pid="6" name="Тип сервера">
    <vt:lpwstr>MSSQL</vt:lpwstr>
  </property>
  <property fmtid="{D5CDD505-2E9C-101B-9397-08002B2CF9AE}" pid="7" name="Сервер">
    <vt:lpwstr>192.168.12.21</vt:lpwstr>
  </property>
  <property fmtid="{D5CDD505-2E9C-101B-9397-08002B2CF9AE}" pid="8" name="База">
    <vt:lpwstr>bks_2022_mo</vt:lpwstr>
  </property>
  <property fmtid="{D5CDD505-2E9C-101B-9397-08002B2CF9AE}" pid="9" name="Пользователь">
    <vt:lpwstr>user_22_1</vt:lpwstr>
  </property>
  <property fmtid="{D5CDD505-2E9C-101B-9397-08002B2CF9AE}" pid="10" name="Шаблон">
    <vt:lpwstr>SQR_INFO_ISP_BUDG_INC.XLT</vt:lpwstr>
  </property>
  <property fmtid="{D5CDD505-2E9C-101B-9397-08002B2CF9AE}" pid="11" name="Локальная база">
    <vt:lpwstr>не используется</vt:lpwstr>
  </property>
</Properties>
</file>